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280" tabRatio="500" activeTab="0"/>
  </bookViews>
  <sheets>
    <sheet name="Susa_coeff_ok" sheetId="1" r:id="rId1"/>
    <sheet name="Torrazza_coeff_ok" sheetId="2" r:id="rId2"/>
  </sheets>
  <definedNames/>
  <calcPr fullCalcOnLoad="1"/>
</workbook>
</file>

<file path=xl/sharedStrings.xml><?xml version="1.0" encoding="utf-8"?>
<sst xmlns="http://schemas.openxmlformats.org/spreadsheetml/2006/main" count="93" uniqueCount="41">
  <si>
    <t>ANNO-2</t>
  </si>
  <si>
    <t>ANNO2</t>
  </si>
  <si>
    <t>ANNO5</t>
  </si>
  <si>
    <t>M001</t>
  </si>
  <si>
    <t>M002</t>
  </si>
  <si>
    <t>Le simulazioni sono state fatte con emissione normalizzata 0.01</t>
  </si>
  <si>
    <t>a differenza di quelle nel dominio grande che sono normalizzate come NOX</t>
  </si>
  <si>
    <t>kg/g</t>
  </si>
  <si>
    <t>treno</t>
  </si>
  <si>
    <t>Nome</t>
  </si>
  <si>
    <t>Q_NOX</t>
  </si>
  <si>
    <t>Q_PM10</t>
  </si>
  <si>
    <t>Q_PM2.5</t>
  </si>
  <si>
    <t>ANN0-2</t>
  </si>
  <si>
    <t>CAMION</t>
  </si>
  <si>
    <t>SUSA</t>
  </si>
  <si>
    <t>ANNO 2</t>
  </si>
  <si>
    <t>ANNO 5</t>
  </si>
  <si>
    <t>MADDALENA</t>
  </si>
  <si>
    <t>TDI-EST</t>
  </si>
  <si>
    <t>LEGGERI</t>
  </si>
  <si>
    <t>SUSA_ALTERNATIVO</t>
  </si>
  <si>
    <t>TRENO</t>
  </si>
  <si>
    <t>SUSA_TORRAZZA</t>
  </si>
  <si>
    <t>SUSA_CAPRIE</t>
  </si>
  <si>
    <t>VIABILITA-PIANA-SUSA-PES</t>
  </si>
  <si>
    <t>VIABILITA-PIANA-SUSA-LEGG</t>
  </si>
  <si>
    <t>CANTIERE-SUSA</t>
  </si>
  <si>
    <t>CANTIERE-TDB</t>
  </si>
  <si>
    <t>CANTIERE-MADDALENA</t>
  </si>
  <si>
    <t>CANTIERE-CLAREA</t>
  </si>
  <si>
    <t>IMBOCCO-MADDALENA</t>
  </si>
  <si>
    <t>IMBOCCO-TDB</t>
  </si>
  <si>
    <t>IMBOCCO-TDI</t>
  </si>
  <si>
    <t>BUSSOLENO</t>
  </si>
  <si>
    <t>CAPRIE</t>
  </si>
  <si>
    <t>evidenziate in giallo le matrici che riguardano ANCHE il dominio_east</t>
  </si>
  <si>
    <t>evidenziato in rosso la matrice che riguarda SOLO il dominio_east</t>
  </si>
  <si>
    <t>area (singolo poligono)</t>
  </si>
  <si>
    <t>coefficienti</t>
  </si>
  <si>
    <t>controllo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</si>
</sst>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C44" sqref="C44"/>
    </sheetView>
  </sheetViews>
  <sheetFormatPr defaultColWidth="11.421875" defaultRowHeight="15"/>
  <cols>
    <col min="9" max="9" width="12.140625" style="0" bestFit="1" customWidth="1"/>
  </cols>
  <sheetData>
    <row r="1" spans="6:19" ht="14.25">
      <c r="F1" t="s">
        <v>9</v>
      </c>
      <c r="I1" t="s">
        <v>10</v>
      </c>
      <c r="J1" t="s">
        <v>11</v>
      </c>
      <c r="K1" t="s">
        <v>12</v>
      </c>
      <c r="M1" t="s">
        <v>10</v>
      </c>
      <c r="N1" t="s">
        <v>11</v>
      </c>
      <c r="O1" t="s">
        <v>12</v>
      </c>
      <c r="Q1" t="s">
        <v>10</v>
      </c>
      <c r="R1" t="s">
        <v>11</v>
      </c>
      <c r="S1" t="s">
        <v>12</v>
      </c>
    </row>
    <row r="2" spans="1:19" ht="14.25">
      <c r="A2">
        <v>0.01690091</v>
      </c>
      <c r="D2" s="6" t="s">
        <v>13</v>
      </c>
      <c r="E2" s="1">
        <v>1</v>
      </c>
      <c r="F2" s="1" t="s">
        <v>14</v>
      </c>
      <c r="G2" s="1" t="s">
        <v>15</v>
      </c>
      <c r="H2" s="1"/>
      <c r="I2" s="1">
        <v>0.69</v>
      </c>
      <c r="J2" s="1">
        <v>0.01744838527498394</v>
      </c>
      <c r="K2" s="1">
        <v>0.009239800999314533</v>
      </c>
      <c r="L2" s="6" t="s">
        <v>16</v>
      </c>
      <c r="M2" s="1">
        <v>1</v>
      </c>
      <c r="N2" s="1">
        <v>0.025287514891281074</v>
      </c>
      <c r="O2" s="1">
        <v>0.013391015941035558</v>
      </c>
      <c r="P2" s="6" t="s">
        <v>17</v>
      </c>
      <c r="Q2" s="1">
        <v>0.958</v>
      </c>
      <c r="R2" s="1">
        <v>0.02422543926584727</v>
      </c>
      <c r="S2" s="1">
        <v>0.012828593271512064</v>
      </c>
    </row>
    <row r="3" spans="1:19" ht="14.25">
      <c r="A3">
        <v>0.00396152</v>
      </c>
      <c r="D3" s="7"/>
      <c r="E3">
        <v>2</v>
      </c>
      <c r="F3" t="s">
        <v>14</v>
      </c>
      <c r="G3" t="s">
        <v>18</v>
      </c>
      <c r="I3">
        <v>0</v>
      </c>
      <c r="J3">
        <v>0</v>
      </c>
      <c r="K3">
        <v>0</v>
      </c>
      <c r="L3" s="7"/>
      <c r="M3">
        <v>1</v>
      </c>
      <c r="N3">
        <v>0.02528809072861283</v>
      </c>
      <c r="O3">
        <v>0.013390228875248157</v>
      </c>
      <c r="P3" s="7"/>
      <c r="Q3">
        <v>1.021</v>
      </c>
      <c r="R3">
        <v>0.025819140633913697</v>
      </c>
      <c r="S3">
        <v>0.013671423681628367</v>
      </c>
    </row>
    <row r="4" spans="1:19" ht="14.25">
      <c r="A4">
        <v>0.002123496</v>
      </c>
      <c r="D4" s="7"/>
      <c r="E4">
        <v>3</v>
      </c>
      <c r="F4" s="2" t="s">
        <v>14</v>
      </c>
      <c r="G4" s="2" t="s">
        <v>19</v>
      </c>
      <c r="I4">
        <v>0.45208467545971365</v>
      </c>
      <c r="J4">
        <v>0.011432111434556837</v>
      </c>
      <c r="K4">
        <v>0.0060537094238449045</v>
      </c>
      <c r="L4" s="7"/>
      <c r="M4">
        <v>0</v>
      </c>
      <c r="N4">
        <v>0</v>
      </c>
      <c r="O4">
        <v>0</v>
      </c>
      <c r="P4" s="7"/>
      <c r="Q4" s="2">
        <v>0</v>
      </c>
      <c r="R4">
        <v>0</v>
      </c>
      <c r="S4">
        <v>0</v>
      </c>
    </row>
    <row r="5" spans="1:19" ht="14.25">
      <c r="A5">
        <v>0.000636863</v>
      </c>
      <c r="D5" s="7"/>
      <c r="E5">
        <v>4</v>
      </c>
      <c r="F5" s="2" t="s">
        <v>20</v>
      </c>
      <c r="G5" s="2" t="s">
        <v>21</v>
      </c>
      <c r="I5">
        <v>0</v>
      </c>
      <c r="J5">
        <v>0</v>
      </c>
      <c r="K5">
        <v>0</v>
      </c>
      <c r="L5" s="7"/>
      <c r="M5">
        <v>1</v>
      </c>
      <c r="N5">
        <v>0.07529405853378199</v>
      </c>
      <c r="O5">
        <v>0.049412511011002365</v>
      </c>
      <c r="P5" s="7"/>
      <c r="Q5" s="2">
        <v>0.73</v>
      </c>
      <c r="R5">
        <v>0.05496466272966085</v>
      </c>
      <c r="S5">
        <v>0.03607113303803173</v>
      </c>
    </row>
    <row r="6" spans="1:19" ht="14.25">
      <c r="A6">
        <v>0.001844348</v>
      </c>
      <c r="D6" s="7"/>
      <c r="E6">
        <v>5</v>
      </c>
      <c r="F6" t="s">
        <v>22</v>
      </c>
      <c r="G6" t="s">
        <v>23</v>
      </c>
      <c r="I6">
        <v>0</v>
      </c>
      <c r="J6">
        <v>0</v>
      </c>
      <c r="K6">
        <v>0</v>
      </c>
      <c r="L6" s="7"/>
      <c r="M6" s="4">
        <v>1.321</v>
      </c>
      <c r="N6" s="4">
        <v>0.10091034853553628</v>
      </c>
      <c r="O6" s="4">
        <v>0.09448437393322864</v>
      </c>
      <c r="P6" s="7"/>
      <c r="Q6" s="4">
        <v>2.073</v>
      </c>
      <c r="R6" s="4">
        <v>0.15835514951867274</v>
      </c>
      <c r="S6" s="4">
        <v>0.14827108793609614</v>
      </c>
    </row>
    <row r="7" spans="1:19" ht="14.25">
      <c r="A7">
        <v>0.00945</v>
      </c>
      <c r="D7" s="7"/>
      <c r="E7" s="1">
        <v>6</v>
      </c>
      <c r="F7" s="1" t="s">
        <v>22</v>
      </c>
      <c r="G7" s="1" t="s">
        <v>24</v>
      </c>
      <c r="H7" s="1"/>
      <c r="I7" s="1">
        <v>0</v>
      </c>
      <c r="J7" s="1">
        <v>0</v>
      </c>
      <c r="K7" s="1">
        <v>0</v>
      </c>
      <c r="L7" s="7"/>
      <c r="M7" s="1">
        <v>0.438</v>
      </c>
      <c r="N7" s="1">
        <v>0.033458540998156615</v>
      </c>
      <c r="O7" s="1">
        <v>0.03132789991124462</v>
      </c>
      <c r="P7" s="7"/>
      <c r="Q7" s="1">
        <v>0.688</v>
      </c>
      <c r="R7" s="1">
        <v>0.05255588175052911</v>
      </c>
      <c r="S7" s="1">
        <v>0.049209121321772374</v>
      </c>
    </row>
    <row r="8" spans="1:19" ht="14.25">
      <c r="A8">
        <v>4.8025E-05</v>
      </c>
      <c r="D8" s="7"/>
      <c r="E8">
        <v>7</v>
      </c>
      <c r="F8" s="2" t="s">
        <v>20</v>
      </c>
      <c r="G8" s="2" t="s">
        <v>19</v>
      </c>
      <c r="I8">
        <v>1</v>
      </c>
      <c r="J8">
        <v>0.07529411764705883</v>
      </c>
      <c r="K8">
        <v>0.04941176470588235</v>
      </c>
      <c r="L8" s="7"/>
      <c r="M8">
        <v>0</v>
      </c>
      <c r="N8">
        <v>0</v>
      </c>
      <c r="O8">
        <v>0</v>
      </c>
      <c r="P8" s="7"/>
      <c r="Q8" s="2">
        <v>0</v>
      </c>
      <c r="R8">
        <v>0</v>
      </c>
      <c r="S8">
        <v>0</v>
      </c>
    </row>
    <row r="9" spans="1:19" ht="14.25">
      <c r="A9">
        <v>0.000476476</v>
      </c>
      <c r="D9" s="7"/>
      <c r="E9">
        <v>8</v>
      </c>
      <c r="F9" t="s">
        <v>20</v>
      </c>
      <c r="G9" t="s">
        <v>18</v>
      </c>
      <c r="I9">
        <v>0</v>
      </c>
      <c r="J9">
        <v>0</v>
      </c>
      <c r="K9">
        <v>0</v>
      </c>
      <c r="L9" s="7"/>
      <c r="M9" s="4">
        <v>3.858</v>
      </c>
      <c r="N9" s="4">
        <v>0.290440616225241</v>
      </c>
      <c r="O9" s="4">
        <v>0.1906016543978144</v>
      </c>
      <c r="P9" s="7"/>
      <c r="Q9" s="4">
        <v>3.858</v>
      </c>
      <c r="R9" s="4">
        <v>0.290440616225241</v>
      </c>
      <c r="S9" s="4">
        <v>0.1906016543978144</v>
      </c>
    </row>
    <row r="10" spans="1:19" ht="14.25">
      <c r="A10">
        <v>0.00244</v>
      </c>
      <c r="D10" s="7"/>
      <c r="E10">
        <v>1</v>
      </c>
      <c r="F10" t="s">
        <v>25</v>
      </c>
      <c r="I10" s="4">
        <v>0.019</v>
      </c>
      <c r="J10" s="4">
        <v>0.0004804508196721311</v>
      </c>
      <c r="K10" s="4">
        <v>0.00025385245901639347</v>
      </c>
      <c r="L10" s="7"/>
      <c r="M10" s="4">
        <v>0.568</v>
      </c>
      <c r="N10" s="4">
        <v>0.01436295081967213</v>
      </c>
      <c r="O10" s="4">
        <v>0.007588852459016394</v>
      </c>
      <c r="P10" s="7"/>
      <c r="Q10" s="4">
        <v>0.244</v>
      </c>
      <c r="R10" s="4">
        <v>0.006169999999999999</v>
      </c>
      <c r="S10" s="4">
        <v>0.0032600000000000003</v>
      </c>
    </row>
    <row r="11" spans="1:19" ht="14.25">
      <c r="A11">
        <v>0.000165</v>
      </c>
      <c r="D11" s="7"/>
      <c r="E11">
        <v>2</v>
      </c>
      <c r="F11" t="s">
        <v>26</v>
      </c>
      <c r="I11" s="4">
        <v>0.37</v>
      </c>
      <c r="J11" s="4">
        <v>0.02803030303030303</v>
      </c>
      <c r="K11" s="4">
        <v>0.018612121212121212</v>
      </c>
      <c r="L11" s="7"/>
      <c r="M11" s="4">
        <v>0.6008983765364491</v>
      </c>
      <c r="N11" s="4">
        <v>0.04552260428306432</v>
      </c>
      <c r="O11" s="4">
        <v>0.03022700924395471</v>
      </c>
      <c r="P11" s="7"/>
      <c r="Q11" s="4">
        <v>0.7653553889253984</v>
      </c>
      <c r="R11" s="4">
        <v>0.05798146885798473</v>
      </c>
      <c r="S11" s="4">
        <v>0.03849969532170186</v>
      </c>
    </row>
    <row r="12" spans="1:19" ht="14.25">
      <c r="A12">
        <v>0.033115</v>
      </c>
      <c r="D12" s="7"/>
      <c r="E12">
        <v>3</v>
      </c>
      <c r="F12" t="s">
        <v>27</v>
      </c>
      <c r="I12" s="4">
        <v>1</v>
      </c>
      <c r="J12" s="4">
        <v>1.1062832553223614</v>
      </c>
      <c r="K12" s="4">
        <v>0.251183149630077</v>
      </c>
      <c r="L12" s="7"/>
      <c r="M12">
        <v>1</v>
      </c>
      <c r="N12">
        <v>1.1062832553223614</v>
      </c>
      <c r="O12">
        <v>0.251183149630077</v>
      </c>
      <c r="P12" s="7"/>
      <c r="Q12" s="4">
        <v>1</v>
      </c>
      <c r="R12" s="4">
        <v>1.1062832553223614</v>
      </c>
      <c r="S12" s="4">
        <v>0.251183149630077</v>
      </c>
    </row>
    <row r="13" spans="1:19" ht="14.25">
      <c r="A13">
        <v>0.016505</v>
      </c>
      <c r="D13" s="7"/>
      <c r="E13">
        <v>4</v>
      </c>
      <c r="F13" t="s">
        <v>28</v>
      </c>
      <c r="I13" s="4">
        <v>0</v>
      </c>
      <c r="J13" s="4">
        <v>0</v>
      </c>
      <c r="K13" s="4">
        <v>0</v>
      </c>
      <c r="L13" s="7"/>
      <c r="M13">
        <v>1</v>
      </c>
      <c r="N13">
        <v>0.7216903968494396</v>
      </c>
      <c r="O13">
        <v>0.17485610421084521</v>
      </c>
      <c r="P13" s="7"/>
      <c r="Q13" s="4">
        <v>1</v>
      </c>
      <c r="R13" s="4">
        <v>0.7216903968494396</v>
      </c>
      <c r="S13" s="4">
        <v>0.17485610421084521</v>
      </c>
    </row>
    <row r="14" spans="1:19" ht="14.25">
      <c r="A14">
        <v>0.016505</v>
      </c>
      <c r="D14" s="7"/>
      <c r="E14">
        <v>5</v>
      </c>
      <c r="F14" t="s">
        <v>29</v>
      </c>
      <c r="I14" s="4">
        <v>0</v>
      </c>
      <c r="J14" s="4">
        <v>0</v>
      </c>
      <c r="K14" s="4">
        <v>0</v>
      </c>
      <c r="L14" s="7"/>
      <c r="M14">
        <v>1</v>
      </c>
      <c r="N14">
        <v>0.7338079369887913</v>
      </c>
      <c r="O14">
        <v>0.17667373523174798</v>
      </c>
      <c r="P14" s="7"/>
      <c r="Q14" s="4">
        <v>1</v>
      </c>
      <c r="R14" s="4">
        <v>0.7338079369887913</v>
      </c>
      <c r="S14" s="4">
        <v>0.17667373523174798</v>
      </c>
    </row>
    <row r="15" spans="1:19" ht="14.25">
      <c r="A15">
        <v>0.016505</v>
      </c>
      <c r="D15" s="7"/>
      <c r="E15">
        <v>6</v>
      </c>
      <c r="F15" t="s">
        <v>30</v>
      </c>
      <c r="I15" s="4">
        <v>0</v>
      </c>
      <c r="J15" s="4">
        <v>0</v>
      </c>
      <c r="K15" s="4">
        <v>0</v>
      </c>
      <c r="L15" s="7"/>
      <c r="M15">
        <v>0</v>
      </c>
      <c r="N15">
        <v>0</v>
      </c>
      <c r="O15">
        <v>0</v>
      </c>
      <c r="P15" s="7"/>
      <c r="Q15" s="4">
        <v>0</v>
      </c>
      <c r="R15" s="4">
        <v>0</v>
      </c>
      <c r="S15" s="4">
        <v>0</v>
      </c>
    </row>
    <row r="16" spans="1:19" ht="14.25">
      <c r="A16">
        <v>0.00595</v>
      </c>
      <c r="D16" s="7"/>
      <c r="E16">
        <v>7</v>
      </c>
      <c r="F16" t="s">
        <v>31</v>
      </c>
      <c r="I16" s="4">
        <v>0</v>
      </c>
      <c r="J16" s="4">
        <v>0</v>
      </c>
      <c r="K16" s="4">
        <v>0</v>
      </c>
      <c r="L16" s="7"/>
      <c r="M16">
        <v>1</v>
      </c>
      <c r="N16">
        <v>0.08638655462184874</v>
      </c>
      <c r="O16">
        <v>0.048403361344537814</v>
      </c>
      <c r="P16" s="7"/>
      <c r="Q16" s="4">
        <v>2.97</v>
      </c>
      <c r="R16" s="4">
        <v>0.21510252100840338</v>
      </c>
      <c r="S16" s="4">
        <v>0.11132773109243696</v>
      </c>
    </row>
    <row r="17" spans="1:19" ht="14.25">
      <c r="A17">
        <v>0.00774</v>
      </c>
      <c r="D17" s="7"/>
      <c r="E17">
        <v>8</v>
      </c>
      <c r="F17" t="s">
        <v>32</v>
      </c>
      <c r="I17" s="4">
        <v>0</v>
      </c>
      <c r="J17" s="4">
        <v>0</v>
      </c>
      <c r="K17" s="4">
        <v>0</v>
      </c>
      <c r="L17" s="7"/>
      <c r="M17" s="3">
        <v>1</v>
      </c>
      <c r="N17">
        <v>0</v>
      </c>
      <c r="O17">
        <v>0</v>
      </c>
      <c r="P17" s="7"/>
      <c r="Q17" s="4">
        <v>0.84</v>
      </c>
      <c r="R17" s="4">
        <v>0.21023255813953487</v>
      </c>
      <c r="S17" s="4">
        <v>0.0741343669250646</v>
      </c>
    </row>
    <row r="18" spans="1:19" ht="14.25">
      <c r="A18">
        <v>0.00717</v>
      </c>
      <c r="D18" s="7"/>
      <c r="E18">
        <v>9</v>
      </c>
      <c r="F18" t="s">
        <v>33</v>
      </c>
      <c r="I18" s="4">
        <v>0.766</v>
      </c>
      <c r="J18" s="4">
        <v>0.07029288702928871</v>
      </c>
      <c r="K18" s="4">
        <v>0.03709623430962342</v>
      </c>
      <c r="L18" s="7"/>
      <c r="M18">
        <v>1</v>
      </c>
      <c r="N18">
        <v>0.11157601115760112</v>
      </c>
      <c r="O18">
        <v>0.0598326359832636</v>
      </c>
      <c r="P18" s="7"/>
      <c r="Q18" s="4">
        <v>0</v>
      </c>
      <c r="R18">
        <v>0</v>
      </c>
      <c r="S18">
        <v>0</v>
      </c>
    </row>
    <row r="19" spans="1:19" ht="14.25">
      <c r="A19">
        <v>0.02691</v>
      </c>
      <c r="D19" s="7"/>
      <c r="E19">
        <v>10</v>
      </c>
      <c r="F19" t="s">
        <v>34</v>
      </c>
      <c r="I19">
        <v>1</v>
      </c>
      <c r="J19">
        <v>0.45422036417688594</v>
      </c>
      <c r="K19">
        <v>0.11935823114083983</v>
      </c>
      <c r="L19" s="7"/>
      <c r="M19">
        <v>0</v>
      </c>
      <c r="N19">
        <v>0</v>
      </c>
      <c r="O19">
        <v>0</v>
      </c>
      <c r="P19" s="7"/>
      <c r="Q19">
        <v>0</v>
      </c>
      <c r="R19">
        <v>0</v>
      </c>
      <c r="S19">
        <v>0</v>
      </c>
    </row>
    <row r="20" spans="1:19" ht="14.25">
      <c r="A20">
        <f>0.0122525*2</f>
        <v>0.024505</v>
      </c>
      <c r="D20" s="8"/>
      <c r="E20" s="5">
        <v>11</v>
      </c>
      <c r="F20" s="5" t="s">
        <v>35</v>
      </c>
      <c r="G20" s="5"/>
      <c r="H20" s="5"/>
      <c r="I20" s="5">
        <v>0</v>
      </c>
      <c r="J20" s="5">
        <v>0</v>
      </c>
      <c r="K20" s="5">
        <v>0</v>
      </c>
      <c r="L20" s="8"/>
      <c r="M20" s="5">
        <v>1</v>
      </c>
      <c r="N20" s="5">
        <v>0.49832687206692516</v>
      </c>
      <c r="O20" s="5">
        <v>0.1291981228320751</v>
      </c>
      <c r="P20" s="8"/>
      <c r="Q20" s="5">
        <v>1</v>
      </c>
      <c r="R20" s="5">
        <v>0.49832687206692516</v>
      </c>
      <c r="S20" s="5">
        <v>0.1291981228320751</v>
      </c>
    </row>
    <row r="21" ht="14.25">
      <c r="Q21" s="4"/>
    </row>
    <row r="23" spans="3:4" ht="14.25">
      <c r="C23" s="1"/>
      <c r="D23" t="s">
        <v>36</v>
      </c>
    </row>
    <row r="24" spans="3:4" ht="14.25">
      <c r="C24" s="5"/>
      <c r="D24" t="s">
        <v>37</v>
      </c>
    </row>
    <row r="25" spans="9:19" ht="14.25">
      <c r="I25" t="s">
        <v>10</v>
      </c>
      <c r="J25" t="s">
        <v>11</v>
      </c>
      <c r="K25" t="s">
        <v>12</v>
      </c>
      <c r="M25" t="s">
        <v>10</v>
      </c>
      <c r="N25" t="s">
        <v>11</v>
      </c>
      <c r="O25" t="s">
        <v>12</v>
      </c>
      <c r="Q25" t="s">
        <v>10</v>
      </c>
      <c r="R25" t="s">
        <v>11</v>
      </c>
      <c r="S25" t="s">
        <v>12</v>
      </c>
    </row>
    <row r="26" spans="4:19" ht="14.25">
      <c r="D26" t="s">
        <v>7</v>
      </c>
      <c r="F26" s="1" t="s">
        <v>14</v>
      </c>
      <c r="G26" s="1" t="s">
        <v>15</v>
      </c>
      <c r="I26">
        <f>$A2*I2*1000</f>
        <v>11.661627900000001</v>
      </c>
      <c r="J26">
        <f>$A2*J2*1000</f>
        <v>0.2948935891778288</v>
      </c>
      <c r="K26">
        <f>$A2*K2*1000</f>
        <v>0.156161045107325</v>
      </c>
      <c r="M26">
        <f>$A2*M2*1000</f>
        <v>16.900910000000003</v>
      </c>
      <c r="N26">
        <f>$A2*N2*1000</f>
        <v>0.42738201330120124</v>
      </c>
      <c r="O26">
        <f>$A2*O2*1000</f>
        <v>0.22632035522800728</v>
      </c>
      <c r="Q26">
        <f>$A2*Q2*1000</f>
        <v>16.19107178</v>
      </c>
      <c r="R26">
        <f>$A2*R2*1000</f>
        <v>0.40943196874255083</v>
      </c>
      <c r="S26">
        <f>$A2*S2*1000</f>
        <v>0.21681490030843098</v>
      </c>
    </row>
    <row r="27" spans="6:19" ht="14.25">
      <c r="F27" t="s">
        <v>14</v>
      </c>
      <c r="G27" t="s">
        <v>18</v>
      </c>
      <c r="I27">
        <f aca="true" t="shared" si="0" ref="I27:K31">$A3*I3*1000</f>
        <v>0</v>
      </c>
      <c r="J27">
        <f t="shared" si="0"/>
        <v>0</v>
      </c>
      <c r="K27">
        <f t="shared" si="0"/>
        <v>0</v>
      </c>
      <c r="M27">
        <f aca="true" t="shared" si="1" ref="M27:O31">$A3*M3*1000</f>
        <v>3.9615199999999997</v>
      </c>
      <c r="N27">
        <f t="shared" si="1"/>
        <v>0.10017927718321427</v>
      </c>
      <c r="O27">
        <f t="shared" si="1"/>
        <v>0.053045659493873076</v>
      </c>
      <c r="Q27">
        <f aca="true" t="shared" si="2" ref="Q27:S42">$A3*Q3*1000</f>
        <v>4.044711919999999</v>
      </c>
      <c r="R27">
        <f t="shared" si="2"/>
        <v>0.10228304200406178</v>
      </c>
      <c r="S27">
        <f t="shared" si="2"/>
        <v>0.0541596183432444</v>
      </c>
    </row>
    <row r="28" spans="6:19" ht="14.25">
      <c r="F28" s="2" t="s">
        <v>14</v>
      </c>
      <c r="G28" s="2" t="s">
        <v>19</v>
      </c>
      <c r="I28">
        <f t="shared" si="0"/>
        <v>0.9600000000000001</v>
      </c>
      <c r="J28">
        <f t="shared" si="0"/>
        <v>0.024276042902835703</v>
      </c>
      <c r="K28">
        <f t="shared" si="0"/>
        <v>0.01285502774669696</v>
      </c>
      <c r="M28">
        <f t="shared" si="1"/>
        <v>0</v>
      </c>
      <c r="N28">
        <f t="shared" si="1"/>
        <v>0</v>
      </c>
      <c r="O28">
        <f t="shared" si="1"/>
        <v>0</v>
      </c>
      <c r="Q28">
        <f t="shared" si="2"/>
        <v>0</v>
      </c>
      <c r="R28">
        <f t="shared" si="2"/>
        <v>0</v>
      </c>
      <c r="S28">
        <f t="shared" si="2"/>
        <v>0</v>
      </c>
    </row>
    <row r="29" spans="6:19" ht="14.25">
      <c r="F29" s="2" t="s">
        <v>20</v>
      </c>
      <c r="G29" s="2" t="s">
        <v>21</v>
      </c>
      <c r="I29">
        <f t="shared" si="0"/>
        <v>0</v>
      </c>
      <c r="J29">
        <f t="shared" si="0"/>
        <v>0</v>
      </c>
      <c r="K29">
        <f t="shared" si="0"/>
        <v>0</v>
      </c>
      <c r="M29">
        <f t="shared" si="1"/>
        <v>0.636863</v>
      </c>
      <c r="N29">
        <f t="shared" si="1"/>
        <v>0.047951999999999995</v>
      </c>
      <c r="O29">
        <f t="shared" si="1"/>
        <v>0.031469</v>
      </c>
      <c r="Q29">
        <f t="shared" si="2"/>
        <v>0.46490999</v>
      </c>
      <c r="R29">
        <f t="shared" si="2"/>
        <v>0.03500496</v>
      </c>
      <c r="S29">
        <f t="shared" si="2"/>
        <v>0.022972370000000002</v>
      </c>
    </row>
    <row r="30" spans="6:19" ht="14.25">
      <c r="F30" t="s">
        <v>22</v>
      </c>
      <c r="G30" t="s">
        <v>23</v>
      </c>
      <c r="I30">
        <f>$A6*I6*1000</f>
        <v>0</v>
      </c>
      <c r="J30">
        <f t="shared" si="0"/>
        <v>0</v>
      </c>
      <c r="K30">
        <f t="shared" si="0"/>
        <v>0</v>
      </c>
      <c r="M30">
        <f>$A6*M6*1000</f>
        <v>2.436383708</v>
      </c>
      <c r="N30">
        <f t="shared" si="1"/>
        <v>0.18611379950081927</v>
      </c>
      <c r="O30">
        <f t="shared" si="1"/>
        <v>0.1742620660950024</v>
      </c>
      <c r="Q30">
        <f t="shared" si="2"/>
        <v>3.823333404</v>
      </c>
      <c r="R30">
        <f t="shared" si="2"/>
        <v>0.292062003304465</v>
      </c>
      <c r="S30">
        <f t="shared" si="2"/>
        <v>0.2734634844927631</v>
      </c>
    </row>
    <row r="31" spans="6:19" ht="14.25">
      <c r="F31" s="1" t="s">
        <v>22</v>
      </c>
      <c r="G31" s="1" t="s">
        <v>24</v>
      </c>
      <c r="I31">
        <f>$A7*I7*1000</f>
        <v>0</v>
      </c>
      <c r="J31">
        <f t="shared" si="0"/>
        <v>0</v>
      </c>
      <c r="K31">
        <f t="shared" si="0"/>
        <v>0</v>
      </c>
      <c r="M31">
        <f>$A7*M7*1000</f>
        <v>4.1391</v>
      </c>
      <c r="N31">
        <f t="shared" si="1"/>
        <v>0.31618321243258</v>
      </c>
      <c r="O31">
        <f t="shared" si="1"/>
        <v>0.29604865416126164</v>
      </c>
      <c r="Q31">
        <f t="shared" si="2"/>
        <v>6.5016</v>
      </c>
      <c r="R31">
        <f t="shared" si="2"/>
        <v>0.49665308254250007</v>
      </c>
      <c r="S31">
        <f t="shared" si="2"/>
        <v>0.4650261964907489</v>
      </c>
    </row>
    <row r="32" spans="6:19" ht="14.25">
      <c r="F32" s="2" t="s">
        <v>20</v>
      </c>
      <c r="G32" s="2" t="s">
        <v>19</v>
      </c>
      <c r="I32">
        <f aca="true" t="shared" si="3" ref="I32:K44">$A8*I8*1000</f>
        <v>0.048025000000000005</v>
      </c>
      <c r="J32">
        <f t="shared" si="3"/>
        <v>0.0036160000000000007</v>
      </c>
      <c r="K32">
        <f t="shared" si="3"/>
        <v>0.002373</v>
      </c>
      <c r="M32">
        <f aca="true" t="shared" si="4" ref="M32:O44">$A8*M8*1000</f>
        <v>0</v>
      </c>
      <c r="N32">
        <f t="shared" si="4"/>
        <v>0</v>
      </c>
      <c r="O32">
        <f t="shared" si="4"/>
        <v>0</v>
      </c>
      <c r="Q32">
        <f t="shared" si="2"/>
        <v>0</v>
      </c>
      <c r="R32">
        <f t="shared" si="2"/>
        <v>0</v>
      </c>
      <c r="S32">
        <f t="shared" si="2"/>
        <v>0</v>
      </c>
    </row>
    <row r="33" spans="6:19" ht="14.25">
      <c r="F33" t="s">
        <v>20</v>
      </c>
      <c r="G33" t="s">
        <v>18</v>
      </c>
      <c r="I33">
        <f t="shared" si="3"/>
        <v>0</v>
      </c>
      <c r="J33">
        <f t="shared" si="3"/>
        <v>0</v>
      </c>
      <c r="K33">
        <f t="shared" si="3"/>
        <v>0</v>
      </c>
      <c r="M33">
        <f t="shared" si="4"/>
        <v>1.838244408</v>
      </c>
      <c r="N33">
        <f t="shared" si="4"/>
        <v>0.1383879830565379</v>
      </c>
      <c r="O33">
        <f t="shared" si="4"/>
        <v>0.090817113880853</v>
      </c>
      <c r="Q33">
        <f t="shared" si="2"/>
        <v>1.838244408</v>
      </c>
      <c r="R33">
        <f t="shared" si="2"/>
        <v>0.1383879830565379</v>
      </c>
      <c r="S33">
        <f t="shared" si="2"/>
        <v>0.090817113880853</v>
      </c>
    </row>
    <row r="34" spans="6:19" ht="14.25">
      <c r="F34" t="s">
        <v>25</v>
      </c>
      <c r="I34">
        <f t="shared" si="3"/>
        <v>0.04636</v>
      </c>
      <c r="J34">
        <f t="shared" si="3"/>
        <v>0.0011722999999999998</v>
      </c>
      <c r="K34">
        <f t="shared" si="3"/>
        <v>0.0006194000000000001</v>
      </c>
      <c r="M34">
        <f t="shared" si="4"/>
        <v>1.3859199999999998</v>
      </c>
      <c r="N34">
        <f t="shared" si="4"/>
        <v>0.035045599999999996</v>
      </c>
      <c r="O34">
        <f t="shared" si="4"/>
        <v>0.0185168</v>
      </c>
      <c r="Q34">
        <f t="shared" si="2"/>
        <v>0.59536</v>
      </c>
      <c r="R34">
        <f t="shared" si="2"/>
        <v>0.015054799999999997</v>
      </c>
      <c r="S34">
        <f t="shared" si="2"/>
        <v>0.0079544</v>
      </c>
    </row>
    <row r="35" spans="6:19" ht="14.25">
      <c r="F35" t="s">
        <v>26</v>
      </c>
      <c r="I35">
        <f t="shared" si="3"/>
        <v>0.06104999999999999</v>
      </c>
      <c r="J35">
        <f t="shared" si="3"/>
        <v>0.004625</v>
      </c>
      <c r="K35">
        <f t="shared" si="3"/>
        <v>0.003071</v>
      </c>
      <c r="M35">
        <f t="shared" si="4"/>
        <v>0.09914823212851409</v>
      </c>
      <c r="N35">
        <f t="shared" si="4"/>
        <v>0.007511229706705614</v>
      </c>
      <c r="O35">
        <f t="shared" si="4"/>
        <v>0.004987456525252528</v>
      </c>
      <c r="Q35">
        <f t="shared" si="2"/>
        <v>0.12628363917269075</v>
      </c>
      <c r="R35">
        <f t="shared" si="2"/>
        <v>0.009566942361567481</v>
      </c>
      <c r="S35">
        <f t="shared" si="2"/>
        <v>0.006352449728080807</v>
      </c>
    </row>
    <row r="36" spans="6:19" ht="14.25">
      <c r="F36" t="s">
        <v>27</v>
      </c>
      <c r="I36">
        <f t="shared" si="3"/>
        <v>33.115</v>
      </c>
      <c r="J36">
        <f t="shared" si="3"/>
        <v>36.63457</v>
      </c>
      <c r="K36">
        <f t="shared" si="3"/>
        <v>8.317929999999999</v>
      </c>
      <c r="M36">
        <f t="shared" si="4"/>
        <v>33.115</v>
      </c>
      <c r="N36">
        <f t="shared" si="4"/>
        <v>36.63457</v>
      </c>
      <c r="O36">
        <f t="shared" si="4"/>
        <v>8.317929999999999</v>
      </c>
      <c r="Q36">
        <f t="shared" si="2"/>
        <v>33.115</v>
      </c>
      <c r="R36">
        <f t="shared" si="2"/>
        <v>36.63457</v>
      </c>
      <c r="S36">
        <f t="shared" si="2"/>
        <v>8.317929999999999</v>
      </c>
    </row>
    <row r="37" spans="6:19" ht="14.25">
      <c r="F37" t="s">
        <v>28</v>
      </c>
      <c r="I37">
        <f t="shared" si="3"/>
        <v>0</v>
      </c>
      <c r="J37">
        <f t="shared" si="3"/>
        <v>0</v>
      </c>
      <c r="K37">
        <f t="shared" si="3"/>
        <v>0</v>
      </c>
      <c r="M37">
        <f t="shared" si="4"/>
        <v>16.505</v>
      </c>
      <c r="N37">
        <f t="shared" si="4"/>
        <v>11.9115</v>
      </c>
      <c r="O37">
        <f t="shared" si="4"/>
        <v>2.886</v>
      </c>
      <c r="Q37">
        <f t="shared" si="2"/>
        <v>16.505</v>
      </c>
      <c r="R37">
        <f t="shared" si="2"/>
        <v>11.9115</v>
      </c>
      <c r="S37">
        <f t="shared" si="2"/>
        <v>2.886</v>
      </c>
    </row>
    <row r="38" spans="6:19" ht="14.25">
      <c r="F38" t="s">
        <v>29</v>
      </c>
      <c r="I38">
        <f t="shared" si="3"/>
        <v>0</v>
      </c>
      <c r="J38">
        <f t="shared" si="3"/>
        <v>0</v>
      </c>
      <c r="K38">
        <f t="shared" si="3"/>
        <v>0</v>
      </c>
      <c r="M38">
        <f t="shared" si="4"/>
        <v>16.505</v>
      </c>
      <c r="N38">
        <f t="shared" si="4"/>
        <v>12.111500000000001</v>
      </c>
      <c r="O38">
        <f t="shared" si="4"/>
        <v>2.9160000000000004</v>
      </c>
      <c r="Q38">
        <f t="shared" si="2"/>
        <v>16.505</v>
      </c>
      <c r="R38">
        <f t="shared" si="2"/>
        <v>12.111500000000001</v>
      </c>
      <c r="S38">
        <f t="shared" si="2"/>
        <v>2.9160000000000004</v>
      </c>
    </row>
    <row r="39" spans="6:19" ht="14.25">
      <c r="F39" t="s">
        <v>30</v>
      </c>
      <c r="I39">
        <f t="shared" si="3"/>
        <v>0</v>
      </c>
      <c r="J39">
        <f t="shared" si="3"/>
        <v>0</v>
      </c>
      <c r="K39">
        <f t="shared" si="3"/>
        <v>0</v>
      </c>
      <c r="M39">
        <f t="shared" si="4"/>
        <v>0</v>
      </c>
      <c r="N39">
        <f t="shared" si="4"/>
        <v>0</v>
      </c>
      <c r="O39">
        <f t="shared" si="4"/>
        <v>0</v>
      </c>
      <c r="Q39">
        <f t="shared" si="2"/>
        <v>0</v>
      </c>
      <c r="R39">
        <f t="shared" si="2"/>
        <v>0</v>
      </c>
      <c r="S39">
        <f t="shared" si="2"/>
        <v>0</v>
      </c>
    </row>
    <row r="40" spans="6:19" ht="14.25">
      <c r="F40" t="s">
        <v>31</v>
      </c>
      <c r="I40">
        <f t="shared" si="3"/>
        <v>0</v>
      </c>
      <c r="J40">
        <f t="shared" si="3"/>
        <v>0</v>
      </c>
      <c r="K40">
        <f t="shared" si="3"/>
        <v>0</v>
      </c>
      <c r="M40">
        <f t="shared" si="4"/>
        <v>5.95</v>
      </c>
      <c r="N40">
        <f t="shared" si="4"/>
        <v>0.514</v>
      </c>
      <c r="O40">
        <f t="shared" si="4"/>
        <v>0.28800000000000003</v>
      </c>
      <c r="Q40">
        <f t="shared" si="2"/>
        <v>17.6715</v>
      </c>
      <c r="R40">
        <f t="shared" si="2"/>
        <v>1.2798600000000002</v>
      </c>
      <c r="S40">
        <f t="shared" si="2"/>
        <v>0.6624</v>
      </c>
    </row>
    <row r="41" spans="6:19" ht="14.25">
      <c r="F41" t="s">
        <v>32</v>
      </c>
      <c r="I41">
        <f t="shared" si="3"/>
        <v>0</v>
      </c>
      <c r="J41">
        <f t="shared" si="3"/>
        <v>0</v>
      </c>
      <c r="K41">
        <f t="shared" si="3"/>
        <v>0</v>
      </c>
      <c r="M41">
        <f t="shared" si="4"/>
        <v>7.74</v>
      </c>
      <c r="N41">
        <f t="shared" si="4"/>
        <v>0</v>
      </c>
      <c r="O41">
        <f t="shared" si="4"/>
        <v>0</v>
      </c>
      <c r="Q41">
        <f t="shared" si="2"/>
        <v>6.5016</v>
      </c>
      <c r="R41">
        <f t="shared" si="2"/>
        <v>1.6272</v>
      </c>
      <c r="S41">
        <f t="shared" si="2"/>
        <v>0.5738000000000001</v>
      </c>
    </row>
    <row r="42" spans="6:19" ht="14.25">
      <c r="F42" t="s">
        <v>33</v>
      </c>
      <c r="I42">
        <f t="shared" si="3"/>
        <v>5.49222</v>
      </c>
      <c r="J42">
        <f t="shared" si="3"/>
        <v>0.504</v>
      </c>
      <c r="K42">
        <f t="shared" si="3"/>
        <v>0.26598</v>
      </c>
      <c r="M42">
        <f t="shared" si="4"/>
        <v>7.17</v>
      </c>
      <c r="N42">
        <f t="shared" si="4"/>
        <v>0.8</v>
      </c>
      <c r="O42">
        <f t="shared" si="4"/>
        <v>0.429</v>
      </c>
      <c r="Q42">
        <f t="shared" si="2"/>
        <v>0</v>
      </c>
      <c r="R42">
        <f t="shared" si="2"/>
        <v>0</v>
      </c>
      <c r="S42">
        <f t="shared" si="2"/>
        <v>0</v>
      </c>
    </row>
    <row r="43" spans="6:19" ht="14.25">
      <c r="F43" t="s">
        <v>34</v>
      </c>
      <c r="I43">
        <f t="shared" si="3"/>
        <v>26.91</v>
      </c>
      <c r="J43">
        <f t="shared" si="3"/>
        <v>12.223070000000002</v>
      </c>
      <c r="K43">
        <f t="shared" si="3"/>
        <v>3.21193</v>
      </c>
      <c r="M43">
        <f t="shared" si="4"/>
        <v>0</v>
      </c>
      <c r="N43">
        <f t="shared" si="4"/>
        <v>0</v>
      </c>
      <c r="O43">
        <f t="shared" si="4"/>
        <v>0</v>
      </c>
      <c r="Q43">
        <f aca="true" t="shared" si="5" ref="Q43:S44">$A19*Q19*1000</f>
        <v>0</v>
      </c>
      <c r="R43">
        <f t="shared" si="5"/>
        <v>0</v>
      </c>
      <c r="S43">
        <f t="shared" si="5"/>
        <v>0</v>
      </c>
    </row>
    <row r="44" spans="6:19" ht="14.25">
      <c r="F44" s="5" t="s">
        <v>35</v>
      </c>
      <c r="G44" s="5"/>
      <c r="I44">
        <f t="shared" si="3"/>
        <v>0</v>
      </c>
      <c r="J44">
        <f t="shared" si="3"/>
        <v>0</v>
      </c>
      <c r="K44">
        <f t="shared" si="3"/>
        <v>0</v>
      </c>
      <c r="M44">
        <f t="shared" si="4"/>
        <v>24.505</v>
      </c>
      <c r="N44">
        <f t="shared" si="4"/>
        <v>12.211500000000001</v>
      </c>
      <c r="O44">
        <f t="shared" si="4"/>
        <v>3.1660000000000004</v>
      </c>
      <c r="Q44">
        <f t="shared" si="5"/>
        <v>24.505</v>
      </c>
      <c r="R44">
        <f t="shared" si="5"/>
        <v>12.211500000000001</v>
      </c>
      <c r="S44">
        <f t="shared" si="5"/>
        <v>3.1660000000000004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5" sqref="C15"/>
    </sheetView>
  </sheetViews>
  <sheetFormatPr defaultColWidth="11.421875" defaultRowHeight="15"/>
  <sheetData>
    <row r="1" spans="5:13" ht="14.25">
      <c r="E1" s="10" t="s">
        <v>0</v>
      </c>
      <c r="F1" s="10"/>
      <c r="G1" s="10"/>
      <c r="H1" s="10" t="s">
        <v>1</v>
      </c>
      <c r="I1" s="10"/>
      <c r="J1" s="10"/>
      <c r="K1" s="10" t="s">
        <v>2</v>
      </c>
      <c r="L1" s="10"/>
      <c r="M1" s="10"/>
    </row>
    <row r="2" spans="4:13" ht="14.25">
      <c r="D2" t="s">
        <v>3</v>
      </c>
      <c r="E2">
        <v>0</v>
      </c>
      <c r="F2">
        <v>0</v>
      </c>
      <c r="G2">
        <v>0</v>
      </c>
      <c r="H2">
        <v>0.59498604</v>
      </c>
      <c r="I2">
        <v>0.047328435</v>
      </c>
      <c r="J2">
        <v>0.044316704000000005</v>
      </c>
      <c r="K2">
        <v>0.9095327999999999</v>
      </c>
      <c r="L2">
        <v>0.07234919999999999</v>
      </c>
      <c r="M2">
        <v>0.06774528</v>
      </c>
    </row>
    <row r="3" spans="4:13" ht="14.25">
      <c r="D3" t="s">
        <v>4</v>
      </c>
      <c r="E3">
        <v>0</v>
      </c>
      <c r="F3">
        <v>0</v>
      </c>
      <c r="G3">
        <v>0</v>
      </c>
      <c r="H3">
        <f>0.0131025/0.01</f>
        <v>1.31025</v>
      </c>
      <c r="I3">
        <f>0.00625575/0.01</f>
        <v>0.625575</v>
      </c>
      <c r="J3">
        <f>0.001633/0.01</f>
        <v>0.1633</v>
      </c>
      <c r="K3">
        <f>0.0131025/0.01</f>
        <v>1.31025</v>
      </c>
      <c r="L3">
        <f>0.00625575/0.01</f>
        <v>0.625575</v>
      </c>
      <c r="M3">
        <f>0.001633/0.01</f>
        <v>0.1633</v>
      </c>
    </row>
    <row r="5" spans="4:13" ht="14.25">
      <c r="D5" s="9"/>
      <c r="E5" s="9"/>
      <c r="F5" s="9"/>
      <c r="G5" s="9" t="s">
        <v>39</v>
      </c>
      <c r="H5" s="9"/>
      <c r="I5" s="9"/>
      <c r="J5" s="9"/>
      <c r="K5" s="9"/>
      <c r="L5" s="9"/>
      <c r="M5" s="9"/>
    </row>
    <row r="8" s="1" customFormat="1" ht="14.25">
      <c r="A8" s="1" t="s">
        <v>5</v>
      </c>
    </row>
    <row r="9" ht="14.25">
      <c r="A9" t="s">
        <v>6</v>
      </c>
    </row>
    <row r="11" spans="2:8" ht="14.25">
      <c r="B11" t="s">
        <v>40</v>
      </c>
      <c r="H11" t="s">
        <v>7</v>
      </c>
    </row>
    <row r="13" spans="8:13" ht="14.25">
      <c r="H13" s="10" t="s">
        <v>1</v>
      </c>
      <c r="I13" s="10"/>
      <c r="J13" s="10"/>
      <c r="K13" s="10" t="s">
        <v>2</v>
      </c>
      <c r="L13" s="10"/>
      <c r="M13" s="10"/>
    </row>
    <row r="14" spans="7:13" ht="14.25">
      <c r="G14" t="s">
        <v>8</v>
      </c>
      <c r="H14">
        <f aca="true" t="shared" si="0" ref="H14:M14">H2*0.01*1000</f>
        <v>5.9498603999999995</v>
      </c>
      <c r="I14">
        <f t="shared" si="0"/>
        <v>0.47328435</v>
      </c>
      <c r="J14">
        <f t="shared" si="0"/>
        <v>0.44316704000000007</v>
      </c>
      <c r="K14">
        <f t="shared" si="0"/>
        <v>9.095328</v>
      </c>
      <c r="L14">
        <f t="shared" si="0"/>
        <v>0.7234919999999999</v>
      </c>
      <c r="M14">
        <f t="shared" si="0"/>
        <v>0.6774528000000001</v>
      </c>
    </row>
    <row r="15" spans="7:13" ht="14.25">
      <c r="G15" t="s">
        <v>38</v>
      </c>
      <c r="H15">
        <f aca="true" t="shared" si="1" ref="H15:M15">H3*0.01*1000</f>
        <v>13.1025</v>
      </c>
      <c r="I15">
        <f t="shared" si="1"/>
        <v>6.25575</v>
      </c>
      <c r="J15">
        <f t="shared" si="1"/>
        <v>1.6330000000000002</v>
      </c>
      <c r="K15">
        <f t="shared" si="1"/>
        <v>13.1025</v>
      </c>
      <c r="L15">
        <f t="shared" si="1"/>
        <v>6.25575</v>
      </c>
      <c r="M15">
        <f t="shared" si="1"/>
        <v>1.6330000000000002</v>
      </c>
    </row>
  </sheetData>
  <sheetProtection/>
  <mergeCells count="5">
    <mergeCell ref="E1:G1"/>
    <mergeCell ref="H1:J1"/>
    <mergeCell ref="K1:M1"/>
    <mergeCell ref="H13:J13"/>
    <mergeCell ref="K13:M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12886pm</cp:lastModifiedBy>
  <dcterms:created xsi:type="dcterms:W3CDTF">2014-05-14T13:36:18Z</dcterms:created>
  <dcterms:modified xsi:type="dcterms:W3CDTF">2014-07-07T08:17:42Z</dcterms:modified>
  <cp:category/>
  <cp:version/>
  <cp:contentType/>
  <cp:contentStatus/>
</cp:coreProperties>
</file>